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O9" i="1" l="1"/>
  <c r="N10" i="1"/>
  <c r="N9" i="1"/>
  <c r="N8" i="1"/>
  <c r="O8" i="1" s="1"/>
  <c r="N7" i="1"/>
  <c r="O7" i="1" s="1"/>
  <c r="N12" i="1" l="1"/>
  <c r="O11" i="1"/>
  <c r="O10" i="1"/>
  <c r="O12" i="1" l="1"/>
</calcChain>
</file>

<file path=xl/sharedStrings.xml><?xml version="1.0" encoding="utf-8"?>
<sst xmlns="http://schemas.openxmlformats.org/spreadsheetml/2006/main" count="61" uniqueCount="53">
  <si>
    <t>СПЕЦИФИКАЦИЯ</t>
  </si>
  <si>
    <t>Поставка Батарей  аккумуляторных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</si>
  <si>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</si>
  <si>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</si>
  <si>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</si>
  <si>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</si>
  <si>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</si>
  <si>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</si>
  <si>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</si>
  <si>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</si>
  <si>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</si>
  <si>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</si>
  <si>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</si>
  <si>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</si>
  <si>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</si>
  <si>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</si>
  <si>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</si>
  <si>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</si>
  <si>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5170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</si>
  <si>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</si>
  <si>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</si>
  <si>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</si>
  <si>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</si>
  <si>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</si>
  <si>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</si>
  <si>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</si>
  <si>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</si>
  <si>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Инициатор закупки:</t>
  </si>
  <si>
    <t>Контактное лицо по тех. Вопросам</t>
  </si>
  <si>
    <t>Кощеев С.А., тел. (347)-221-54-18 , эл.почта: Koshcheev@bashtel.ru</t>
  </si>
  <si>
    <t>г. Уфа, ул. Каспийская, д.14, Мухаметшина З.Р. 89018173671, кол-во 1.</t>
  </si>
  <si>
    <t>Инвестиционная деятельность</t>
  </si>
  <si>
    <t>Производитель</t>
  </si>
  <si>
    <t>г.Уфа, ул.Ст. Халтурина, д.30</t>
  </si>
  <si>
    <t>не менее 36 месяцев</t>
  </si>
  <si>
    <t>не менее 18 лет</t>
  </si>
  <si>
    <t>Работы</t>
  </si>
  <si>
    <t>Демонтаж и монтаж АКБ</t>
  </si>
  <si>
    <t>шт.</t>
  </si>
  <si>
    <t>Предельная стоимость лота составляет 3 257 295,6 руб. (с НДС)</t>
  </si>
  <si>
    <t xml:space="preserve">Coslight , Hoppecke,     Exide </t>
  </si>
  <si>
    <t>Coslight , Hoppecke,     Exide</t>
  </si>
  <si>
    <t>Приложение 1.2 к Документации о закупке</t>
  </si>
  <si>
    <t>Срок поставки и выполнения работ: 35 календарных дней после подписания договора.</t>
  </si>
  <si>
    <t>БАТАРЕЯ АККУМУЛЯТОРОВ ЁМКОСТЬЮ (300-420) А*Ч (в комплекте с перемычками)</t>
  </si>
  <si>
    <t>Аккумуляторные элементы на 2 Вольта, ёмкостью (300-420) А*ч, технология гель, вес не менее 26 кГ</t>
  </si>
  <si>
    <t>БАТАРЕЯ АККУМУЛЯТОРОВ ЁМКОСТЬЮ (1000-1300) А*Ч (в комплекте с перемычками)</t>
  </si>
  <si>
    <t>Аккумуляторные элементы на 2 Вольта, ёмкостью (1000-1300) А*ч, технология гель, вес не менее 76 кГ</t>
  </si>
  <si>
    <t>СТЕЛЛАЖ АККУМУЛЯТОРНЫЙ для размещения АКБ ЁМКОСТЬЮ 1000-1300 А*Ч</t>
  </si>
  <si>
    <t>Стеллаж аккумуляторный для размещения  АКБ емкостью (1000-1300) А*Ч (на 24 элемента). Габаритные размеры не более (длина*ширина) 2700мм*430мм.</t>
  </si>
  <si>
    <t>СТЕЛЛАЖ АККУМУЛЯТОРНЫЙ ПОД АКБ ЁМКОСТЬЮ (300-420) А*Ч</t>
  </si>
  <si>
    <t>Стеллаж аккумуляторный  размещения 48 АКБ емкостью (300-420) А*Ч (на 24 элемента). Габаритные размеры не более (длина*ширина) 2000мм*430мм.</t>
  </si>
  <si>
    <r>
      <t xml:space="preserve">Герметизированные необслуживаемые свинцово-кислотные аккумуляторы, выполненные по технологии гель.  Поставка должна быть комплектной и полностью соответствовать спецификации Приложения. Поставщик обязан представить декларации о соответствии  на оборудование, зарегистрированные в Федеральном агентстве связи. Представить справку об опыте выполнения договоров поставок аккумуляторных батарей для ОАО «Ростелеком» и объектов связи с указанием объёмов поставок. Оборудование должно быть поставлено новым (не бывшим в использовании) в неповреждённой упаковке изготовителя, дата изготовления не позднее 6 месяцев с даты поставки, быть надлежащего качества, в соответствии с технической документацией. </t>
    </r>
    <r>
      <rPr>
        <b/>
        <sz val="14"/>
        <rFont val="Calibri"/>
        <family val="2"/>
        <charset val="204"/>
        <scheme val="minor"/>
      </rPr>
      <t>Производители аккумуляторных батарей:  АКБ "Coslight Nechnology International Group Limited" (Китай), АКБ Hoppecke (Китай), АКБ "Exide"  (Германия).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</si>
</sst>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/>
    <xf numFmtId="0" fontId="8" fillId="0" borderId="0"/>
    <xf numFmtId="0" fontId="5" fillId="0" borderId="0"/>
  </cellStyleXfs>
  <cellXfs count="64">
    <xf numFmtId="0" fontId="0" fillId="0" borderId="0" xfId="0"/>
    <xf numFmtId="0" fontId="6" fillId="0" borderId="0" xfId="1"/>
    <xf numFmtId="0" fontId="6" fillId="0" borderId="1" xfId="1" applyBorder="1" applyAlignment="1">
      <alignment horizontal="center"/>
    </xf>
    <xf numFmtId="0" fontId="6" fillId="0" borderId="0" xfId="1" applyBorder="1" applyAlignment="1">
      <alignment vertical="top" wrapText="1"/>
    </xf>
    <xf numFmtId="0" fontId="6" fillId="0" borderId="1" xfId="1" applyBorder="1" applyAlignment="1">
      <alignment horizontal="center" vertical="center" wrapText="1"/>
    </xf>
    <xf numFmtId="0" fontId="6" fillId="0" borderId="0" xfId="1" applyAlignment="1">
      <alignment vertical="center" wrapText="1"/>
    </xf>
    <xf numFmtId="0" fontId="6" fillId="0" borderId="0" xfId="1" applyAlignment="1">
      <alignment horizontal="left"/>
    </xf>
    <xf numFmtId="0" fontId="7" fillId="0" borderId="0" xfId="1" applyFont="1" applyAlignment="1">
      <alignment horizontal="left"/>
    </xf>
    <xf numFmtId="0" fontId="7" fillId="0" borderId="0" xfId="1" applyFont="1"/>
    <xf numFmtId="0" fontId="6" fillId="0" borderId="0" xfId="1" applyBorder="1" applyAlignment="1">
      <alignment horizontal="center"/>
    </xf>
    <xf numFmtId="0" fontId="6" fillId="0" borderId="0" xfId="1" applyBorder="1" applyAlignment="1">
      <alignment horizontal="left"/>
    </xf>
    <xf numFmtId="0" fontId="6" fillId="0" borderId="0" xfId="1" applyFill="1" applyBorder="1" applyAlignment="1">
      <alignment horizontal="center"/>
    </xf>
    <xf numFmtId="0" fontId="6" fillId="0" borderId="0" xfId="1" applyFill="1" applyAlignment="1"/>
    <xf numFmtId="0" fontId="3" fillId="0" borderId="0" xfId="1" applyFont="1"/>
    <xf numFmtId="0" fontId="1" fillId="0" borderId="0" xfId="1" applyFont="1" applyAlignment="1">
      <alignment horizontal="right"/>
    </xf>
    <xf numFmtId="0" fontId="6" fillId="0" borderId="1" xfId="1" applyBorder="1" applyAlignment="1">
      <alignment horizontal="center"/>
    </xf>
    <xf numFmtId="0" fontId="9" fillId="0" borderId="1" xfId="1" applyFont="1" applyBorder="1" applyAlignment="1">
      <alignment horizontal="center" vertical="top" wrapText="1"/>
    </xf>
    <xf numFmtId="0" fontId="7" fillId="0" borderId="0" xfId="1" applyFont="1" applyAlignment="1">
      <alignment horizontal="center"/>
    </xf>
    <xf numFmtId="0" fontId="6" fillId="0" borderId="4" xfId="1" applyBorder="1" applyAlignment="1">
      <alignment horizontal="center"/>
    </xf>
    <xf numFmtId="0" fontId="6" fillId="0" borderId="5" xfId="1" applyBorder="1" applyAlignment="1">
      <alignment horizontal="center"/>
    </xf>
    <xf numFmtId="0" fontId="6" fillId="0" borderId="6" xfId="1" applyBorder="1" applyAlignment="1">
      <alignment horizontal="center"/>
    </xf>
    <xf numFmtId="0" fontId="6" fillId="0" borderId="1" xfId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top" wrapText="1"/>
    </xf>
    <xf numFmtId="0" fontId="6" fillId="0" borderId="8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  <xf numFmtId="0" fontId="6" fillId="0" borderId="9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left"/>
    </xf>
    <xf numFmtId="0" fontId="6" fillId="0" borderId="5" xfId="1" applyBorder="1" applyAlignment="1">
      <alignment horizontal="left"/>
    </xf>
    <xf numFmtId="0" fontId="6" fillId="0" borderId="6" xfId="1" applyBorder="1" applyAlignment="1">
      <alignment horizontal="left"/>
    </xf>
    <xf numFmtId="0" fontId="2" fillId="0" borderId="4" xfId="1" applyFont="1" applyBorder="1" applyAlignment="1">
      <alignment horizontal="left"/>
    </xf>
    <xf numFmtId="0" fontId="6" fillId="0" borderId="2" xfId="1" applyBorder="1" applyAlignment="1">
      <alignment horizontal="center" vertical="center" wrapText="1"/>
    </xf>
    <xf numFmtId="0" fontId="6" fillId="0" borderId="9" xfId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vertical="top" wrapText="1"/>
    </xf>
    <xf numFmtId="0" fontId="12" fillId="0" borderId="1" xfId="1" applyFont="1" applyFill="1" applyBorder="1" applyAlignment="1">
      <alignment horizontal="center" vertical="top"/>
    </xf>
    <xf numFmtId="0" fontId="12" fillId="0" borderId="1" xfId="1" applyFont="1" applyFill="1" applyBorder="1" applyAlignment="1">
      <alignment vertical="top" wrapText="1"/>
    </xf>
    <xf numFmtId="0" fontId="12" fillId="0" borderId="1" xfId="1" applyFont="1" applyFill="1" applyBorder="1" applyAlignment="1">
      <alignment vertical="top"/>
    </xf>
    <xf numFmtId="1" fontId="12" fillId="0" borderId="1" xfId="1" applyNumberFormat="1" applyFont="1" applyFill="1" applyBorder="1" applyAlignment="1">
      <alignment horizontal="left" vertical="top"/>
    </xf>
    <xf numFmtId="4" fontId="12" fillId="0" borderId="1" xfId="1" applyNumberFormat="1" applyFont="1" applyFill="1" applyBorder="1" applyAlignment="1">
      <alignment horizontal="right" vertical="top" wrapText="1"/>
    </xf>
    <xf numFmtId="4" fontId="12" fillId="0" borderId="1" xfId="1" applyNumberFormat="1" applyFont="1" applyFill="1" applyBorder="1" applyAlignment="1">
      <alignment horizontal="right" vertical="top"/>
    </xf>
    <xf numFmtId="0" fontId="12" fillId="0" borderId="0" xfId="1" applyFont="1" applyFill="1" applyBorder="1"/>
    <xf numFmtId="0" fontId="12" fillId="0" borderId="0" xfId="1" applyFont="1" applyFill="1" applyBorder="1" applyAlignment="1">
      <alignment vertical="top" wrapText="1"/>
    </xf>
    <xf numFmtId="4" fontId="12" fillId="0" borderId="0" xfId="1" applyNumberFormat="1" applyFont="1" applyFill="1" applyBorder="1"/>
    <xf numFmtId="4" fontId="12" fillId="0" borderId="9" xfId="1" applyNumberFormat="1" applyFont="1" applyFill="1" applyBorder="1"/>
    <xf numFmtId="4" fontId="12" fillId="0" borderId="11" xfId="1" applyNumberFormat="1" applyFont="1" applyFill="1" applyBorder="1" applyAlignment="1">
      <alignment horizontal="right" vertical="top"/>
    </xf>
    <xf numFmtId="0" fontId="12" fillId="0" borderId="3" xfId="1" applyFont="1" applyFill="1" applyBorder="1"/>
    <xf numFmtId="0" fontId="12" fillId="0" borderId="3" xfId="1" applyFont="1" applyFill="1" applyBorder="1" applyAlignment="1">
      <alignment vertical="top" wrapText="1"/>
    </xf>
    <xf numFmtId="4" fontId="12" fillId="0" borderId="3" xfId="1" applyNumberFormat="1" applyFont="1" applyFill="1" applyBorder="1"/>
    <xf numFmtId="4" fontId="12" fillId="0" borderId="1" xfId="1" applyNumberFormat="1" applyFont="1" applyFill="1" applyBorder="1"/>
    <xf numFmtId="0" fontId="12" fillId="0" borderId="4" xfId="1" applyFont="1" applyFill="1" applyBorder="1" applyAlignment="1">
      <alignment horizontal="left"/>
    </xf>
    <xf numFmtId="0" fontId="12" fillId="0" borderId="5" xfId="1" applyFont="1" applyFill="1" applyBorder="1" applyAlignment="1">
      <alignment horizontal="left"/>
    </xf>
    <xf numFmtId="0" fontId="12" fillId="0" borderId="6" xfId="1" applyFont="1" applyFill="1" applyBorder="1" applyAlignment="1">
      <alignment horizontal="left"/>
    </xf>
    <xf numFmtId="0" fontId="12" fillId="0" borderId="8" xfId="1" applyFont="1" applyFill="1" applyBorder="1" applyAlignment="1">
      <alignment horizontal="left"/>
    </xf>
    <xf numFmtId="0" fontId="12" fillId="0" borderId="3" xfId="1" applyFont="1" applyFill="1" applyBorder="1" applyAlignment="1">
      <alignment horizontal="left"/>
    </xf>
    <xf numFmtId="0" fontId="12" fillId="0" borderId="10" xfId="1" applyFont="1" applyFill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12" fillId="0" borderId="4" xfId="3" applyFont="1" applyFill="1" applyBorder="1" applyAlignment="1">
      <alignment horizontal="left"/>
    </xf>
    <xf numFmtId="0" fontId="12" fillId="0" borderId="5" xfId="3" applyFont="1" applyFill="1" applyBorder="1" applyAlignment="1">
      <alignment horizontal="left"/>
    </xf>
    <xf numFmtId="0" fontId="12" fillId="0" borderId="4" xfId="1" applyFont="1" applyFill="1" applyBorder="1" applyAlignment="1">
      <alignment horizontal="left" vertical="top" wrapText="1"/>
    </xf>
    <xf numFmtId="0" fontId="12" fillId="0" borderId="5" xfId="1" applyFont="1" applyFill="1" applyBorder="1" applyAlignment="1">
      <alignment horizontal="left" vertical="top" wrapText="1"/>
    </xf>
    <xf numFmtId="0" fontId="12" fillId="0" borderId="6" xfId="1" applyFont="1" applyFill="1" applyBorder="1" applyAlignment="1">
      <alignment horizontal="left" vertical="top" wrapText="1"/>
    </xf>
    <xf numFmtId="0" fontId="12" fillId="0" borderId="1" xfId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"/>
  <sheetViews>
    <sheetView tabSelected="1" zoomScale="80" zoomScaleNormal="80" workbookViewId="0">
      <selection activeCell="L5" sqref="L5"/>
    </sheetView>
  </sheetViews>
  <sheetFormatPr defaultRowHeight="15" x14ac:dyDescent="0.25"/>
  <cols>
    <col min="1" max="1" width="0.85546875" customWidth="1"/>
    <col min="2" max="2" width="3.7109375" customWidth="1"/>
    <col min="3" max="3" width="6.7109375" customWidth="1"/>
    <col min="4" max="4" width="28.28515625" customWidth="1"/>
    <col min="5" max="5" width="17.5703125" customWidth="1"/>
    <col min="6" max="6" width="40.7109375" customWidth="1"/>
    <col min="7" max="12" width="5.85546875" customWidth="1"/>
    <col min="13" max="13" width="12.7109375" customWidth="1"/>
    <col min="14" max="15" width="15.7109375" customWidth="1"/>
    <col min="16" max="16" width="40.85546875" customWidth="1"/>
  </cols>
  <sheetData>
    <row r="1" spans="1:2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4" t="s">
        <v>42</v>
      </c>
      <c r="Q1" s="1"/>
      <c r="R1" s="1"/>
      <c r="S1" s="1"/>
      <c r="T1" s="1"/>
      <c r="U1" s="1"/>
      <c r="V1" s="1"/>
    </row>
    <row r="2" spans="1:22" x14ac:dyDescent="0.25">
      <c r="A2" s="1"/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"/>
      <c r="R2" s="1"/>
      <c r="S2" s="1"/>
      <c r="T2" s="1"/>
      <c r="U2" s="1"/>
      <c r="V2" s="1"/>
    </row>
    <row r="3" spans="1:22" x14ac:dyDescent="0.25">
      <c r="A3" s="1"/>
      <c r="B3" s="1"/>
      <c r="C3" s="1"/>
      <c r="D3" s="7" t="s">
        <v>1</v>
      </c>
      <c r="E3" s="7"/>
      <c r="F3" s="8"/>
      <c r="G3" s="1"/>
      <c r="H3" s="1"/>
      <c r="I3" s="1"/>
      <c r="J3" s="1"/>
      <c r="K3" s="1"/>
      <c r="L3" s="1"/>
      <c r="M3" s="1"/>
      <c r="N3" s="1"/>
      <c r="O3" s="1"/>
      <c r="P3" s="13" t="s">
        <v>31</v>
      </c>
      <c r="Q3" s="6"/>
      <c r="R3" s="1"/>
      <c r="S3" s="1"/>
      <c r="T3" s="1"/>
      <c r="U3" s="1"/>
      <c r="V3" s="1"/>
    </row>
    <row r="4" spans="1:22" ht="51" customHeight="1" x14ac:dyDescent="0.25">
      <c r="A4" s="1"/>
      <c r="B4" s="21" t="s">
        <v>2</v>
      </c>
      <c r="C4" s="30" t="s">
        <v>3</v>
      </c>
      <c r="D4" s="21" t="s">
        <v>4</v>
      </c>
      <c r="E4" s="32" t="s">
        <v>32</v>
      </c>
      <c r="F4" s="21" t="s">
        <v>5</v>
      </c>
      <c r="G4" s="21" t="s">
        <v>6</v>
      </c>
      <c r="H4" s="15" t="s">
        <v>7</v>
      </c>
      <c r="I4" s="15"/>
      <c r="J4" s="15"/>
      <c r="K4" s="15"/>
      <c r="L4" s="15"/>
      <c r="M4" s="24" t="s">
        <v>8</v>
      </c>
      <c r="N4" s="22" t="s">
        <v>9</v>
      </c>
      <c r="O4" s="16" t="s">
        <v>10</v>
      </c>
      <c r="P4" s="21" t="s">
        <v>11</v>
      </c>
      <c r="Q4" s="6"/>
      <c r="R4" s="1"/>
      <c r="S4" s="1"/>
      <c r="T4" s="1"/>
      <c r="U4" s="1"/>
      <c r="V4" s="1"/>
    </row>
    <row r="5" spans="1:22" ht="51" customHeight="1" x14ac:dyDescent="0.25">
      <c r="A5" s="5"/>
      <c r="B5" s="21"/>
      <c r="C5" s="31"/>
      <c r="D5" s="21"/>
      <c r="E5" s="33"/>
      <c r="F5" s="21"/>
      <c r="G5" s="21"/>
      <c r="H5" s="4" t="s">
        <v>12</v>
      </c>
      <c r="I5" s="4" t="s">
        <v>13</v>
      </c>
      <c r="J5" s="4" t="s">
        <v>14</v>
      </c>
      <c r="K5" s="4" t="s">
        <v>15</v>
      </c>
      <c r="L5" s="4" t="s">
        <v>16</v>
      </c>
      <c r="M5" s="25"/>
      <c r="N5" s="23"/>
      <c r="O5" s="16"/>
      <c r="P5" s="21"/>
      <c r="Q5" s="5"/>
      <c r="R5" s="5"/>
      <c r="S5" s="5"/>
      <c r="T5" s="5"/>
      <c r="U5" s="5"/>
      <c r="V5" s="5"/>
    </row>
    <row r="6" spans="1:22" x14ac:dyDescent="0.25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67.5" customHeight="1" x14ac:dyDescent="0.25">
      <c r="A7" s="1"/>
      <c r="B7" s="35">
        <v>1</v>
      </c>
      <c r="C7" s="35"/>
      <c r="D7" s="36" t="s">
        <v>44</v>
      </c>
      <c r="E7" s="34" t="s">
        <v>40</v>
      </c>
      <c r="F7" s="36" t="s">
        <v>45</v>
      </c>
      <c r="G7" s="37" t="s">
        <v>17</v>
      </c>
      <c r="H7" s="38">
        <v>0</v>
      </c>
      <c r="I7" s="38">
        <v>0</v>
      </c>
      <c r="J7" s="38">
        <v>0</v>
      </c>
      <c r="K7" s="38">
        <v>48</v>
      </c>
      <c r="L7" s="38">
        <v>48</v>
      </c>
      <c r="M7" s="39">
        <v>16242</v>
      </c>
      <c r="N7" s="39">
        <f>M7*L7</f>
        <v>779616</v>
      </c>
      <c r="O7" s="40">
        <f>N7*1.18</f>
        <v>919946.88</v>
      </c>
      <c r="P7" s="36" t="s">
        <v>33</v>
      </c>
      <c r="Q7" s="1"/>
      <c r="R7" s="1"/>
      <c r="S7" s="1"/>
      <c r="T7" s="1"/>
      <c r="U7" s="1"/>
      <c r="V7" s="1"/>
    </row>
    <row r="8" spans="1:22" ht="60" x14ac:dyDescent="0.25">
      <c r="A8" s="1"/>
      <c r="B8" s="35">
        <v>2</v>
      </c>
      <c r="C8" s="35"/>
      <c r="D8" s="36" t="s">
        <v>46</v>
      </c>
      <c r="E8" s="34" t="s">
        <v>40</v>
      </c>
      <c r="F8" s="36" t="s">
        <v>47</v>
      </c>
      <c r="G8" s="37" t="s">
        <v>17</v>
      </c>
      <c r="H8" s="38">
        <v>0</v>
      </c>
      <c r="I8" s="38">
        <v>0</v>
      </c>
      <c r="J8" s="38">
        <v>0</v>
      </c>
      <c r="K8" s="38">
        <v>48</v>
      </c>
      <c r="L8" s="38">
        <v>48</v>
      </c>
      <c r="M8" s="39">
        <v>39936</v>
      </c>
      <c r="N8" s="39">
        <f>M8*L8</f>
        <v>1916928</v>
      </c>
      <c r="O8" s="40">
        <f t="shared" ref="O8:O11" si="0">N8*1.18</f>
        <v>2261975.04</v>
      </c>
      <c r="P8" s="36" t="s">
        <v>33</v>
      </c>
      <c r="Q8" s="1"/>
      <c r="R8" s="1"/>
      <c r="S8" s="1"/>
      <c r="T8" s="1"/>
      <c r="U8" s="1"/>
      <c r="V8" s="1"/>
    </row>
    <row r="9" spans="1:22" ht="75" x14ac:dyDescent="0.25">
      <c r="A9" s="1"/>
      <c r="B9" s="35">
        <v>3</v>
      </c>
      <c r="C9" s="35"/>
      <c r="D9" s="36" t="s">
        <v>48</v>
      </c>
      <c r="E9" s="34" t="s">
        <v>41</v>
      </c>
      <c r="F9" s="36" t="s">
        <v>49</v>
      </c>
      <c r="G9" s="37" t="s">
        <v>17</v>
      </c>
      <c r="H9" s="38">
        <v>0</v>
      </c>
      <c r="I9" s="38">
        <v>0</v>
      </c>
      <c r="J9" s="38">
        <v>0</v>
      </c>
      <c r="K9" s="38">
        <v>2</v>
      </c>
      <c r="L9" s="38">
        <v>2</v>
      </c>
      <c r="M9" s="39">
        <v>18776</v>
      </c>
      <c r="N9" s="39">
        <f t="shared" ref="N9:N10" si="1">M9*L9</f>
        <v>37552</v>
      </c>
      <c r="O9" s="40">
        <f t="shared" si="0"/>
        <v>44311.360000000001</v>
      </c>
      <c r="P9" s="36" t="s">
        <v>33</v>
      </c>
      <c r="Q9" s="1"/>
      <c r="R9" s="1"/>
      <c r="S9" s="1"/>
      <c r="T9" s="1"/>
      <c r="U9" s="1"/>
      <c r="V9" s="1"/>
    </row>
    <row r="10" spans="1:22" ht="60" x14ac:dyDescent="0.25">
      <c r="A10" s="1"/>
      <c r="B10" s="35">
        <v>4</v>
      </c>
      <c r="C10" s="35" t="s">
        <v>18</v>
      </c>
      <c r="D10" s="36" t="s">
        <v>50</v>
      </c>
      <c r="E10" s="34" t="s">
        <v>40</v>
      </c>
      <c r="F10" s="36" t="s">
        <v>51</v>
      </c>
      <c r="G10" s="37" t="s">
        <v>17</v>
      </c>
      <c r="H10" s="38">
        <v>0</v>
      </c>
      <c r="I10" s="38"/>
      <c r="J10" s="38">
        <v>0</v>
      </c>
      <c r="K10" s="38">
        <v>2</v>
      </c>
      <c r="L10" s="38">
        <v>2</v>
      </c>
      <c r="M10" s="39">
        <v>13162</v>
      </c>
      <c r="N10" s="39">
        <f t="shared" si="1"/>
        <v>26324</v>
      </c>
      <c r="O10" s="40">
        <f t="shared" si="0"/>
        <v>31062.32</v>
      </c>
      <c r="P10" s="36" t="s">
        <v>30</v>
      </c>
      <c r="Q10" s="1"/>
      <c r="R10" s="1"/>
      <c r="S10" s="1"/>
      <c r="T10" s="1"/>
      <c r="U10" s="1"/>
      <c r="V10" s="1"/>
    </row>
    <row r="11" spans="1:22" x14ac:dyDescent="0.25">
      <c r="A11" s="1">
        <v>5</v>
      </c>
      <c r="B11" s="35">
        <v>5</v>
      </c>
      <c r="C11" s="35"/>
      <c r="D11" s="36" t="s">
        <v>36</v>
      </c>
      <c r="E11" s="34"/>
      <c r="F11" s="36" t="s">
        <v>37</v>
      </c>
      <c r="G11" s="37" t="s">
        <v>38</v>
      </c>
      <c r="H11" s="38"/>
      <c r="I11" s="38"/>
      <c r="J11" s="38"/>
      <c r="K11" s="38"/>
      <c r="L11" s="38">
        <v>96</v>
      </c>
      <c r="M11" s="39">
        <v>125500</v>
      </c>
      <c r="N11" s="39">
        <v>125500</v>
      </c>
      <c r="O11" s="40">
        <f t="shared" si="0"/>
        <v>148090</v>
      </c>
      <c r="P11" s="36"/>
      <c r="Q11" s="1"/>
      <c r="R11" s="1"/>
      <c r="S11" s="1"/>
      <c r="T11" s="1"/>
      <c r="U11" s="1"/>
      <c r="V11" s="1"/>
    </row>
    <row r="12" spans="1:22" x14ac:dyDescent="0.25">
      <c r="A12" s="1"/>
      <c r="B12" s="41"/>
      <c r="C12" s="41"/>
      <c r="D12" s="42"/>
      <c r="E12" s="42"/>
      <c r="F12" s="42"/>
      <c r="G12" s="41"/>
      <c r="H12" s="41"/>
      <c r="I12" s="41"/>
      <c r="J12" s="41"/>
      <c r="K12" s="41"/>
      <c r="L12" s="41"/>
      <c r="M12" s="43"/>
      <c r="N12" s="44">
        <f>N11+N10+N9+N8+N7</f>
        <v>2885920</v>
      </c>
      <c r="O12" s="45">
        <f>SUM(O7:O10)</f>
        <v>3257295.5999999996</v>
      </c>
      <c r="P12" s="42"/>
      <c r="Q12" s="1"/>
    </row>
    <row r="13" spans="1:22" x14ac:dyDescent="0.25">
      <c r="A13" s="1"/>
      <c r="B13" s="46"/>
      <c r="C13" s="46"/>
      <c r="D13" s="47"/>
      <c r="E13" s="47"/>
      <c r="F13" s="47"/>
      <c r="G13" s="46"/>
      <c r="H13" s="46"/>
      <c r="I13" s="46"/>
      <c r="J13" s="46"/>
      <c r="K13" s="46"/>
      <c r="L13" s="46"/>
      <c r="M13" s="48"/>
      <c r="N13" s="48" t="s">
        <v>19</v>
      </c>
      <c r="O13" s="49">
        <v>247773.31</v>
      </c>
      <c r="P13" s="42"/>
      <c r="Q13" s="1"/>
    </row>
    <row r="14" spans="1:22" x14ac:dyDescent="0.25">
      <c r="A14" s="1"/>
      <c r="B14" s="50" t="s">
        <v>39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1"/>
    </row>
    <row r="15" spans="1:22" x14ac:dyDescent="0.25">
      <c r="A15" s="1"/>
      <c r="B15" s="53" t="s">
        <v>20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5"/>
      <c r="Q15" s="1"/>
    </row>
    <row r="16" spans="1:22" x14ac:dyDescent="0.25">
      <c r="A16" s="1"/>
      <c r="B16" s="56" t="s">
        <v>21</v>
      </c>
      <c r="C16" s="56"/>
      <c r="D16" s="56"/>
      <c r="E16" s="57" t="s">
        <v>43</v>
      </c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1"/>
    </row>
    <row r="17" spans="1:17" ht="30.75" customHeight="1" x14ac:dyDescent="0.25">
      <c r="A17" s="1"/>
      <c r="B17" s="56" t="s">
        <v>22</v>
      </c>
      <c r="C17" s="56"/>
      <c r="D17" s="56"/>
      <c r="E17" s="59" t="s">
        <v>23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1"/>
      <c r="Q17" s="3"/>
    </row>
    <row r="18" spans="1:17" ht="107.25" customHeight="1" x14ac:dyDescent="0.25">
      <c r="A18" s="1"/>
      <c r="B18" s="62" t="s">
        <v>24</v>
      </c>
      <c r="C18" s="62"/>
      <c r="D18" s="62"/>
      <c r="E18" s="63" t="s">
        <v>52</v>
      </c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1"/>
    </row>
    <row r="19" spans="1:17" x14ac:dyDescent="0.25">
      <c r="A19" s="1"/>
      <c r="B19" s="18" t="s">
        <v>25</v>
      </c>
      <c r="C19" s="19"/>
      <c r="D19" s="20"/>
      <c r="E19" s="29" t="s">
        <v>34</v>
      </c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8"/>
      <c r="Q19" s="1"/>
    </row>
    <row r="20" spans="1:17" x14ac:dyDescent="0.25">
      <c r="A20" s="1"/>
      <c r="B20" s="18" t="s">
        <v>26</v>
      </c>
      <c r="C20" s="19"/>
      <c r="D20" s="20"/>
      <c r="E20" s="29" t="s">
        <v>35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8"/>
      <c r="Q20" s="1"/>
    </row>
    <row r="21" spans="1:17" x14ac:dyDescent="0.25">
      <c r="A21" s="1"/>
      <c r="B21" s="15" t="s">
        <v>27</v>
      </c>
      <c r="C21" s="15"/>
      <c r="D21" s="15"/>
      <c r="E21" s="26" t="s">
        <v>29</v>
      </c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8"/>
      <c r="Q21" s="1"/>
    </row>
    <row r="22" spans="1:17" x14ac:dyDescent="0.25">
      <c r="A22" s="1"/>
      <c r="B22" s="15" t="s">
        <v>28</v>
      </c>
      <c r="C22" s="15"/>
      <c r="D22" s="15"/>
      <c r="E22" s="26" t="s">
        <v>29</v>
      </c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8"/>
      <c r="Q22" s="1"/>
    </row>
    <row r="23" spans="1:17" x14ac:dyDescent="0.25">
      <c r="A23" s="1"/>
      <c r="B23" s="9"/>
      <c r="C23" s="9"/>
      <c r="D23" s="9"/>
      <c r="E23" s="9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"/>
    </row>
    <row r="24" spans="1:17" x14ac:dyDescent="0.25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"/>
      <c r="L24" s="1"/>
      <c r="M24" s="1"/>
      <c r="N24" s="1"/>
      <c r="O24" s="1"/>
      <c r="P24" s="1"/>
      <c r="Q24" s="1"/>
    </row>
  </sheetData>
  <mergeCells count="28">
    <mergeCell ref="C4:C5"/>
    <mergeCell ref="E4:E5"/>
    <mergeCell ref="E16:P16"/>
    <mergeCell ref="D4:D5"/>
    <mergeCell ref="P4:P5"/>
    <mergeCell ref="B14:P14"/>
    <mergeCell ref="E19:P19"/>
    <mergeCell ref="E20:P20"/>
    <mergeCell ref="E21:P21"/>
    <mergeCell ref="B18:D18"/>
    <mergeCell ref="E18:P18"/>
    <mergeCell ref="B21:D21"/>
    <mergeCell ref="B22:D22"/>
    <mergeCell ref="O4:O5"/>
    <mergeCell ref="B2:P2"/>
    <mergeCell ref="B17:D17"/>
    <mergeCell ref="B16:D16"/>
    <mergeCell ref="B15:P15"/>
    <mergeCell ref="B20:D20"/>
    <mergeCell ref="B4:B5"/>
    <mergeCell ref="B19:D19"/>
    <mergeCell ref="F4:F5"/>
    <mergeCell ref="G4:G5"/>
    <mergeCell ref="H4:L4"/>
    <mergeCell ref="N4:N5"/>
    <mergeCell ref="M4:M5"/>
    <mergeCell ref="E22:P22"/>
    <mergeCell ref="E17:P17"/>
  </mergeCells>
  <pageMargins left="0" right="0" top="0" bottom="0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2016-10-26T04:10:29Z</dcterms:modified>
</cp:coreProperties>
</file>